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120" yWindow="96" windowWidth="28680" windowHeight="14628"/>
  </bookViews>
  <sheets>
    <sheet name="Druckdispositiv" sheetId="1" r:id="rId1"/>
  </sheets>
  <definedNames>
    <definedName name="_xlnm.Print_Area" localSheetId="0">Druckdispositiv!$A$1:$T$73</definedName>
  </definedNames>
  <calcPr calcId="145621"/>
</workbook>
</file>

<file path=xl/calcChain.xml><?xml version="1.0" encoding="utf-8"?>
<calcChain xmlns="http://schemas.openxmlformats.org/spreadsheetml/2006/main">
  <c r="C54" i="1" l="1"/>
  <c r="P54" i="1"/>
  <c r="S54" i="1"/>
  <c r="L17" i="1"/>
  <c r="C20" i="1"/>
  <c r="P20" i="1"/>
  <c r="P26" i="1"/>
  <c r="S57" i="1"/>
  <c r="S48" i="1"/>
  <c r="S45" i="1"/>
  <c r="S30" i="1"/>
  <c r="S28" i="1"/>
  <c r="S23" i="1"/>
  <c r="B38" i="1"/>
  <c r="B39" i="1"/>
  <c r="S26" i="1"/>
  <c r="P34" i="1"/>
  <c r="S34" i="1"/>
  <c r="N43" i="1"/>
  <c r="B43" i="1"/>
  <c r="S20" i="1"/>
  <c r="S43" i="1"/>
  <c r="P60" i="1"/>
  <c r="S60" i="1"/>
</calcChain>
</file>

<file path=xl/sharedStrings.xml><?xml version="1.0" encoding="utf-8"?>
<sst xmlns="http://schemas.openxmlformats.org/spreadsheetml/2006/main" count="97" uniqueCount="70">
  <si>
    <t>Druckdispositiv</t>
  </si>
  <si>
    <t>m</t>
  </si>
  <si>
    <t>kg</t>
  </si>
  <si>
    <t>kPa</t>
  </si>
  <si>
    <t>Pa</t>
  </si>
  <si>
    <t>SP</t>
  </si>
  <si>
    <t>Hinweis:</t>
  </si>
  <si>
    <t>Projekt / Anlage:</t>
  </si>
  <si>
    <t>Ersteller:</t>
  </si>
  <si>
    <t>Datum:</t>
  </si>
  <si>
    <t>m³</t>
  </si>
  <si>
    <t>s²</t>
  </si>
  <si>
    <t>·</t>
  </si>
  <si>
    <t>• Höhe Reservoir der Netzbetreiberin (Überlauf)</t>
  </si>
  <si>
    <t xml:space="preserve">• Höhe Hausanschlussleitung bei Verteilbatterie </t>
  </si>
  <si>
    <t>• Höhenunterschied Reservoir-Verteilbatterie</t>
  </si>
  <si>
    <r>
      <rPr>
        <sz val="11"/>
        <rFont val="Arial"/>
        <family val="2"/>
      </rPr>
      <t xml:space="preserve">• </t>
    </r>
    <r>
      <rPr>
        <sz val="11"/>
        <rFont val="Arial"/>
      </rPr>
      <t xml:space="preserve">Druckschwankungen im Reservoir und in der Versorgungsleitung </t>
    </r>
  </si>
  <si>
    <t xml:space="preserve">  (gemäss Angabe der Netzbetreiberin)</t>
  </si>
  <si>
    <r>
      <t xml:space="preserve">  p</t>
    </r>
    <r>
      <rPr>
        <vertAlign val="subscript"/>
        <sz val="11"/>
        <rFont val="Arial"/>
        <family val="2"/>
      </rPr>
      <t>Rh1</t>
    </r>
    <r>
      <rPr>
        <sz val="11"/>
        <rFont val="Arial"/>
        <family val="2"/>
      </rPr>
      <t xml:space="preserve"> =</t>
    </r>
  </si>
  <si>
    <t>100 kPa = 1 bar</t>
  </si>
  <si>
    <r>
      <t xml:space="preserve">• </t>
    </r>
    <r>
      <rPr>
        <sz val="11"/>
        <rFont val="Arial"/>
      </rPr>
      <t xml:space="preserve">Druckverlust Hausanschlussleitung </t>
    </r>
    <r>
      <rPr>
        <i/>
        <sz val="11"/>
        <rFont val="Arial"/>
        <family val="2"/>
      </rPr>
      <t>(Annahme)</t>
    </r>
  </si>
  <si>
    <r>
      <t xml:space="preserve">• </t>
    </r>
    <r>
      <rPr>
        <sz val="11"/>
        <rFont val="Arial"/>
      </rPr>
      <t>Druckverlust Wasserzähler bei Q</t>
    </r>
    <r>
      <rPr>
        <vertAlign val="subscript"/>
        <sz val="11"/>
        <rFont val="Arial"/>
        <family val="2"/>
      </rPr>
      <t>D</t>
    </r>
  </si>
  <si>
    <r>
      <rPr>
        <sz val="11"/>
        <rFont val="Arial"/>
        <family val="2"/>
      </rPr>
      <t xml:space="preserve">• </t>
    </r>
    <r>
      <rPr>
        <sz val="11"/>
        <rFont val="Arial"/>
      </rPr>
      <t>Betriebsdruck nach dem Wasserzähler</t>
    </r>
  </si>
  <si>
    <r>
      <t xml:space="preserve">  OP</t>
    </r>
    <r>
      <rPr>
        <sz val="8"/>
        <rFont val="Arial"/>
        <family val="2"/>
      </rPr>
      <t>wz</t>
    </r>
    <r>
      <rPr>
        <sz val="11"/>
        <rFont val="Arial"/>
      </rPr>
      <t xml:space="preserve"> = SP - Δp</t>
    </r>
    <r>
      <rPr>
        <sz val="8"/>
        <rFont val="Arial"/>
        <family val="2"/>
      </rPr>
      <t>AL</t>
    </r>
    <r>
      <rPr>
        <sz val="11"/>
        <rFont val="Arial"/>
      </rPr>
      <t xml:space="preserve"> - Δp</t>
    </r>
    <r>
      <rPr>
        <sz val="8"/>
        <rFont val="Arial"/>
        <family val="2"/>
      </rPr>
      <t>WZ</t>
    </r>
  </si>
  <si>
    <t xml:space="preserve">  (gemäss Angaben Hersteller)</t>
  </si>
  <si>
    <r>
      <t xml:space="preserve">• </t>
    </r>
    <r>
      <rPr>
        <sz val="11"/>
        <rFont val="Arial"/>
      </rPr>
      <t>Druckverlust Druckminderer bei Q</t>
    </r>
    <r>
      <rPr>
        <vertAlign val="subscript"/>
        <sz val="11"/>
        <rFont val="Arial"/>
        <family val="2"/>
      </rPr>
      <t>max</t>
    </r>
  </si>
  <si>
    <r>
      <t xml:space="preserve">  Filter usw. bei Q</t>
    </r>
    <r>
      <rPr>
        <vertAlign val="subscript"/>
        <sz val="11"/>
        <rFont val="Arial"/>
        <family val="2"/>
      </rPr>
      <t xml:space="preserve">D </t>
    </r>
    <r>
      <rPr>
        <i/>
        <sz val="11"/>
        <rFont val="Arial"/>
        <family val="2"/>
      </rPr>
      <t xml:space="preserve"> (gemäss Angaben Hersteller)</t>
    </r>
  </si>
  <si>
    <r>
      <rPr>
        <sz val="11"/>
        <rFont val="Arial"/>
        <family val="2"/>
      </rPr>
      <t xml:space="preserve">• </t>
    </r>
    <r>
      <rPr>
        <sz val="11"/>
        <rFont val="Arial"/>
      </rPr>
      <t>Höhenunterschied Verteilbatterie bis höchste Entnahmestelle</t>
    </r>
  </si>
  <si>
    <r>
      <t xml:space="preserve">  Umrechnung in Druck : p = h</t>
    </r>
    <r>
      <rPr>
        <vertAlign val="subscript"/>
        <sz val="11"/>
        <rFont val="Arial"/>
        <family val="2"/>
      </rPr>
      <t xml:space="preserve">2 </t>
    </r>
    <r>
      <rPr>
        <sz val="14"/>
        <rFont val="Arial"/>
        <family val="2"/>
      </rPr>
      <t xml:space="preserve">· </t>
    </r>
    <r>
      <rPr>
        <sz val="11"/>
        <rFont val="Arial"/>
        <family val="2"/>
      </rPr>
      <t xml:space="preserve">ρ </t>
    </r>
    <r>
      <rPr>
        <sz val="16"/>
        <rFont val="Arial"/>
        <family val="2"/>
      </rPr>
      <t xml:space="preserve">· </t>
    </r>
    <r>
      <rPr>
        <sz val="11"/>
        <rFont val="Arial"/>
      </rPr>
      <t>g</t>
    </r>
  </si>
  <si>
    <r>
      <t xml:space="preserve">  p</t>
    </r>
    <r>
      <rPr>
        <vertAlign val="subscript"/>
        <sz val="11"/>
        <rFont val="Arial"/>
        <family val="2"/>
      </rPr>
      <t>Rh2</t>
    </r>
    <r>
      <rPr>
        <sz val="11"/>
        <rFont val="Arial"/>
        <family val="2"/>
      </rPr>
      <t xml:space="preserve"> =</t>
    </r>
  </si>
  <si>
    <r>
      <rPr>
        <sz val="11"/>
        <rFont val="Arial"/>
        <family val="2"/>
      </rPr>
      <t xml:space="preserve">• </t>
    </r>
    <r>
      <rPr>
        <sz val="11"/>
        <rFont val="Arial"/>
      </rPr>
      <t xml:space="preserve">Fliessdruck höchste Entnahmestelle </t>
    </r>
  </si>
  <si>
    <r>
      <t xml:space="preserve">  Versorgungsdruck: SP = p</t>
    </r>
    <r>
      <rPr>
        <vertAlign val="subscript"/>
        <sz val="11"/>
        <rFont val="Arial"/>
        <family val="2"/>
      </rPr>
      <t>Rh1</t>
    </r>
    <r>
      <rPr>
        <sz val="11"/>
        <rFont val="Arial"/>
        <family val="2"/>
      </rPr>
      <t xml:space="preserve"> - Δp</t>
    </r>
    <r>
      <rPr>
        <vertAlign val="subscript"/>
        <sz val="11"/>
        <rFont val="Arial"/>
        <family val="2"/>
      </rPr>
      <t>VL</t>
    </r>
  </si>
  <si>
    <r>
      <t xml:space="preserve">  Umrechnung in Druck : p = h</t>
    </r>
    <r>
      <rPr>
        <vertAlign val="subscript"/>
        <sz val="11"/>
        <rFont val="Arial"/>
        <family val="2"/>
      </rPr>
      <t xml:space="preserve">1 </t>
    </r>
    <r>
      <rPr>
        <sz val="11"/>
        <rFont val="Arial"/>
        <family val="2"/>
      </rPr>
      <t>· ρ · g</t>
    </r>
  </si>
  <si>
    <t>1. Berechnung des Betriebsdruckes nach dem Wasserzähler</t>
  </si>
  <si>
    <t>2. Berechnung des zur Verfügung stehenden Druckverlustes</t>
  </si>
  <si>
    <r>
      <t xml:space="preserve">• </t>
    </r>
    <r>
      <rPr>
        <sz val="11"/>
        <rFont val="Arial"/>
      </rPr>
      <t>Druckverlust durch Apparateeinbau wie Trinkwassernachbehandlung,</t>
    </r>
  </si>
  <si>
    <r>
      <t>Δp</t>
    </r>
    <r>
      <rPr>
        <vertAlign val="subscript"/>
        <sz val="10"/>
        <rFont val="Arial"/>
        <family val="2"/>
      </rPr>
      <t>VL</t>
    </r>
  </si>
  <si>
    <r>
      <t>Δp</t>
    </r>
    <r>
      <rPr>
        <vertAlign val="subscript"/>
        <sz val="10"/>
        <rFont val="Arial"/>
        <family val="2"/>
      </rPr>
      <t>AL</t>
    </r>
  </si>
  <si>
    <r>
      <t>Δp</t>
    </r>
    <r>
      <rPr>
        <vertAlign val="subscript"/>
        <sz val="10"/>
        <rFont val="Arial"/>
        <family val="2"/>
      </rPr>
      <t>WZ</t>
    </r>
  </si>
  <si>
    <r>
      <t>OP</t>
    </r>
    <r>
      <rPr>
        <vertAlign val="subscript"/>
        <sz val="10"/>
        <rFont val="Arial"/>
        <family val="2"/>
      </rPr>
      <t>WZ</t>
    </r>
  </si>
  <si>
    <r>
      <t>Δp</t>
    </r>
    <r>
      <rPr>
        <vertAlign val="subscript"/>
        <sz val="10"/>
        <rFont val="Arial"/>
        <family val="2"/>
      </rPr>
      <t>App</t>
    </r>
  </si>
  <si>
    <r>
      <t>h</t>
    </r>
    <r>
      <rPr>
        <vertAlign val="subscript"/>
        <sz val="10"/>
        <rFont val="Arial"/>
        <family val="2"/>
      </rPr>
      <t>2</t>
    </r>
  </si>
  <si>
    <r>
      <t>p</t>
    </r>
    <r>
      <rPr>
        <vertAlign val="subscript"/>
        <sz val="10"/>
        <rFont val="Arial"/>
        <family val="2"/>
      </rPr>
      <t>minFl</t>
    </r>
  </si>
  <si>
    <t>Umrechnung Druck:</t>
  </si>
  <si>
    <t>• Keine grösseren Durchflüsse als in Tabelle 3</t>
  </si>
  <si>
    <t>• Max. abgewickelte Rohrlänge Apparategruppenverteilung</t>
  </si>
  <si>
    <t>&lt; 15 m</t>
  </si>
  <si>
    <t>• Max. abgewickelte Rohrlänge Verteilleitungen</t>
  </si>
  <si>
    <t>&lt; 35 m</t>
  </si>
  <si>
    <t>• Zur Verfügung stehender Druckverlust</t>
  </si>
  <si>
    <r>
      <t>p</t>
    </r>
    <r>
      <rPr>
        <vertAlign val="subscript"/>
        <sz val="10"/>
        <rFont val="Arial"/>
        <family val="2"/>
      </rPr>
      <t>Rh1</t>
    </r>
  </si>
  <si>
    <r>
      <t>p</t>
    </r>
    <r>
      <rPr>
        <vertAlign val="subscript"/>
        <sz val="10"/>
        <rFont val="Arial"/>
        <family val="2"/>
      </rPr>
      <t>Rh2</t>
    </r>
  </si>
  <si>
    <r>
      <t>Δp</t>
    </r>
    <r>
      <rPr>
        <vertAlign val="subscript"/>
        <sz val="10"/>
        <rFont val="Arial"/>
        <family val="2"/>
      </rPr>
      <t>DM</t>
    </r>
  </si>
  <si>
    <r>
      <t xml:space="preserve">  Δp</t>
    </r>
    <r>
      <rPr>
        <b/>
        <vertAlign val="subscript"/>
        <sz val="10"/>
        <rFont val="Arial"/>
        <family val="2"/>
      </rPr>
      <t>L</t>
    </r>
  </si>
  <si>
    <t>3. Entscheidungskriterien zur Wahl der Rohrweitenbestimmungs-Methode</t>
  </si>
  <si>
    <t>100 kPa = 100`000 Pa</t>
  </si>
  <si>
    <t>Werden alle Kriterien erfüllt?</t>
  </si>
  <si>
    <t>Ja</t>
  </si>
  <si>
    <t>Nein</t>
  </si>
  <si>
    <t>→ Rohrweitenbestimmung nach Berechnungsmethode (zB. Geberit ProPlanner oder Druckverlustprogramm)</t>
  </si>
  <si>
    <t>darf dabei komplett aufgebraucht werden.</t>
  </si>
  <si>
    <t>Die Berechnungsmehteode kann immer angewendet werden, der zur Verfügung stehende Druckverlust</t>
  </si>
  <si>
    <t xml:space="preserve">h </t>
  </si>
  <si>
    <r>
      <t>h</t>
    </r>
    <r>
      <rPr>
        <vertAlign val="subscript"/>
        <sz val="10"/>
        <rFont val="Arial"/>
        <family val="2"/>
      </rPr>
      <t xml:space="preserve">1 </t>
    </r>
  </si>
  <si>
    <t xml:space="preserve"> m.ü.M.</t>
  </si>
  <si>
    <t xml:space="preserve"> m</t>
  </si>
  <si>
    <r>
      <t xml:space="preserve">  </t>
    </r>
    <r>
      <rPr>
        <sz val="11"/>
        <rFont val="Arial"/>
      </rPr>
      <t>Zur Verfügung stehender Druckverlust</t>
    </r>
  </si>
  <si>
    <r>
      <t xml:space="preserve">  Δp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 xml:space="preserve"> = p</t>
    </r>
    <r>
      <rPr>
        <vertAlign val="subscript"/>
        <sz val="11"/>
        <rFont val="Arial"/>
        <family val="2"/>
      </rPr>
      <t>RDM</t>
    </r>
    <r>
      <rPr>
        <sz val="11"/>
        <rFont val="Arial"/>
        <family val="2"/>
      </rPr>
      <t xml:space="preserve"> - Δp</t>
    </r>
    <r>
      <rPr>
        <vertAlign val="subscript"/>
        <sz val="11"/>
        <rFont val="Arial"/>
        <family val="2"/>
      </rPr>
      <t>DM</t>
    </r>
    <r>
      <rPr>
        <sz val="11"/>
        <rFont val="Arial"/>
        <family val="2"/>
      </rPr>
      <t xml:space="preserve"> - Δp</t>
    </r>
    <r>
      <rPr>
        <vertAlign val="subscript"/>
        <sz val="11"/>
        <rFont val="Arial"/>
        <family val="2"/>
      </rPr>
      <t>App</t>
    </r>
    <r>
      <rPr>
        <sz val="11"/>
        <rFont val="Arial"/>
        <family val="2"/>
      </rPr>
      <t xml:space="preserve"> - p</t>
    </r>
    <r>
      <rPr>
        <vertAlign val="subscript"/>
        <sz val="11"/>
        <rFont val="Arial"/>
        <family val="2"/>
      </rPr>
      <t xml:space="preserve">Rh2 </t>
    </r>
    <r>
      <rPr>
        <sz val="11"/>
        <rFont val="Arial"/>
        <family val="2"/>
      </rPr>
      <t>- p</t>
    </r>
    <r>
      <rPr>
        <vertAlign val="subscript"/>
        <sz val="11"/>
        <rFont val="Arial"/>
        <family val="2"/>
      </rPr>
      <t>minFl</t>
    </r>
    <r>
      <rPr>
        <sz val="11"/>
        <rFont val="Arial"/>
        <family val="2"/>
      </rPr>
      <t xml:space="preserve">    </t>
    </r>
  </si>
  <si>
    <t>→ Rohrweitenbestimmung nach vereinfachter Methode möglich</t>
  </si>
  <si>
    <t>≥ 150 kPa (1.5 bar)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</si>
</sst>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3" formatCode="dd/mm/yyyy;@"/>
    <numFmt numFmtId="186" formatCode="\(#,##0.00\ &quot;bar&quot;\)"/>
  </numFmts>
  <fonts count="16">
    <font>
      <sz val="11"/>
      <name val="Arial"/>
    </font>
    <font>
      <sz val="11"/>
      <name val="Arial"/>
    </font>
    <font>
      <b/>
      <sz val="11"/>
      <name val="Arial"/>
      <family val="2"/>
    </font>
    <font>
      <b/>
      <u/>
      <sz val="16"/>
      <name val="Arial"/>
      <family val="2"/>
    </font>
    <font>
      <u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6"/>
      <name val="Arial"/>
      <family val="2"/>
    </font>
    <font>
      <vertAlign val="subscript"/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3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4" fillId="3" borderId="0" xfId="0" applyFont="1" applyFill="1" applyProtection="1"/>
    <xf numFmtId="0" fontId="4" fillId="0" borderId="0" xfId="0" applyFont="1" applyProtection="1"/>
    <xf numFmtId="0" fontId="3" fillId="3" borderId="0" xfId="0" applyFont="1" applyFill="1" applyProtection="1"/>
    <xf numFmtId="0" fontId="0" fillId="3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3" borderId="2" xfId="0" applyFont="1" applyFill="1" applyBorder="1" applyAlignment="1" applyProtection="1">
      <alignment horizontal="left" vertical="center"/>
    </xf>
    <xf numFmtId="0" fontId="0" fillId="3" borderId="3" xfId="0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6" fillId="3" borderId="4" xfId="0" applyFont="1" applyFill="1" applyBorder="1" applyAlignment="1" applyProtection="1">
      <alignment horizontal="right" vertical="center"/>
    </xf>
    <xf numFmtId="0" fontId="0" fillId="3" borderId="5" xfId="0" applyFill="1" applyBorder="1" applyAlignment="1" applyProtection="1">
      <alignment vertical="center"/>
    </xf>
    <xf numFmtId="0" fontId="0" fillId="3" borderId="6" xfId="0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right" vertical="center"/>
    </xf>
    <xf numFmtId="0" fontId="2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6" fillId="3" borderId="0" xfId="0" applyFont="1" applyFill="1" applyAlignment="1" applyProtection="1">
      <alignment horizontal="left" vertical="center"/>
    </xf>
    <xf numFmtId="0" fontId="0" fillId="3" borderId="0" xfId="0" applyFill="1" applyAlignment="1" applyProtection="1">
      <alignment horizontal="left" vertical="center"/>
    </xf>
    <xf numFmtId="0" fontId="8" fillId="3" borderId="6" xfId="0" applyFont="1" applyFill="1" applyBorder="1" applyAlignment="1" applyProtection="1">
      <alignment horizontal="center" vertical="center"/>
    </xf>
    <xf numFmtId="3" fontId="0" fillId="3" borderId="6" xfId="0" applyNumberFormat="1" applyFill="1" applyBorder="1" applyAlignment="1" applyProtection="1">
      <alignment vertical="center"/>
    </xf>
    <xf numFmtId="3" fontId="0" fillId="3" borderId="0" xfId="0" applyNumberFormat="1" applyFill="1" applyAlignment="1" applyProtection="1">
      <alignment vertical="center"/>
    </xf>
    <xf numFmtId="1" fontId="0" fillId="3" borderId="0" xfId="0" applyNumberFormat="1" applyFill="1" applyAlignment="1" applyProtection="1">
      <alignment vertical="center"/>
    </xf>
    <xf numFmtId="186" fontId="0" fillId="3" borderId="0" xfId="0" applyNumberFormat="1" applyFill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3" fontId="0" fillId="3" borderId="0" xfId="0" applyNumberFormat="1" applyFill="1" applyBorder="1" applyAlignment="1" applyProtection="1">
      <alignment vertical="center"/>
    </xf>
    <xf numFmtId="1" fontId="0" fillId="3" borderId="0" xfId="0" applyNumberFormat="1" applyFill="1" applyBorder="1" applyAlignment="1" applyProtection="1">
      <alignment vertical="center"/>
    </xf>
    <xf numFmtId="2" fontId="0" fillId="3" borderId="0" xfId="0" applyNumberFormat="1" applyFill="1" applyAlignment="1" applyProtection="1">
      <alignment vertical="center"/>
    </xf>
    <xf numFmtId="0" fontId="0" fillId="3" borderId="0" xfId="0" applyFill="1" applyAlignment="1" applyProtection="1">
      <alignment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vertical="center"/>
    </xf>
    <xf numFmtId="1" fontId="2" fillId="3" borderId="8" xfId="0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186" fontId="2" fillId="3" borderId="8" xfId="0" applyNumberFormat="1" applyFont="1" applyFill="1" applyBorder="1" applyAlignment="1" applyProtection="1">
      <alignment vertical="center"/>
    </xf>
    <xf numFmtId="0" fontId="0" fillId="3" borderId="0" xfId="0" applyFill="1" applyProtection="1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13" fillId="3" borderId="0" xfId="0" applyFont="1" applyFill="1" applyAlignment="1" applyProtection="1">
      <alignment horizontal="right"/>
    </xf>
    <xf numFmtId="0" fontId="11" fillId="3" borderId="0" xfId="0" applyFont="1" applyFill="1" applyAlignment="1" applyProtection="1">
      <alignment horizontal="right" vertical="center"/>
    </xf>
    <xf numFmtId="0" fontId="0" fillId="0" borderId="3" xfId="0" applyBorder="1" applyAlignment="1" applyProtection="1">
      <alignment horizontal="right" vertical="center"/>
    </xf>
    <xf numFmtId="0" fontId="11" fillId="3" borderId="6" xfId="0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right"/>
    </xf>
    <xf numFmtId="0" fontId="14" fillId="3" borderId="0" xfId="0" applyFont="1" applyFill="1" applyAlignment="1" applyProtection="1">
      <alignment horizontal="right" vertical="center"/>
    </xf>
    <xf numFmtId="1" fontId="0" fillId="2" borderId="1" xfId="0" applyNumberFormat="1" applyFill="1" applyBorder="1" applyAlignment="1" applyProtection="1">
      <alignment vertical="center"/>
      <protection locked="0"/>
    </xf>
    <xf numFmtId="3" fontId="0" fillId="3" borderId="0" xfId="0" applyNumberFormat="1" applyFill="1" applyAlignment="1" applyProtection="1">
      <alignment horizontal="right" vertical="center"/>
    </xf>
    <xf numFmtId="0" fontId="0" fillId="3" borderId="0" xfId="0" applyFill="1" applyAlignment="1" applyProtection="1">
      <alignment horizontal="left" vertical="center"/>
    </xf>
    <xf numFmtId="0" fontId="11" fillId="3" borderId="0" xfId="0" applyFont="1" applyFill="1" applyAlignment="1" applyProtection="1">
      <alignment horizontal="right" vertical="center"/>
    </xf>
    <xf numFmtId="1" fontId="0" fillId="3" borderId="0" xfId="0" applyNumberFormat="1" applyFill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center"/>
    </xf>
    <xf numFmtId="183" fontId="0" fillId="2" borderId="9" xfId="0" applyNumberFormat="1" applyFill="1" applyBorder="1" applyAlignment="1" applyProtection="1">
      <alignment horizontal="left" vertical="center"/>
      <protection locked="0"/>
    </xf>
    <xf numFmtId="183" fontId="0" fillId="2" borderId="10" xfId="0" applyNumberFormat="1" applyFill="1" applyBorder="1" applyAlignment="1" applyProtection="1">
      <alignment horizontal="left" vertical="center"/>
      <protection locked="0"/>
    </xf>
    <xf numFmtId="183" fontId="0" fillId="2" borderId="11" xfId="0" applyNumberFormat="1" applyFill="1" applyBorder="1" applyAlignment="1" applyProtection="1">
      <alignment horizontal="left" vertical="center"/>
      <protection locked="0"/>
    </xf>
    <xf numFmtId="186" fontId="0" fillId="3" borderId="0" xfId="0" applyNumberFormat="1" applyFill="1" applyAlignment="1" applyProtection="1">
      <alignment horizontal="right" vertical="center"/>
    </xf>
    <xf numFmtId="0" fontId="0" fillId="3" borderId="0" xfId="0" applyFill="1" applyAlignment="1" applyProtection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5239</xdr:colOff>
      <xdr:row>0</xdr:row>
      <xdr:rowOff>45720</xdr:rowOff>
    </xdr:from>
    <xdr:to>
      <xdr:col>18</xdr:col>
      <xdr:colOff>763905</xdr:colOff>
      <xdr:row>2</xdr:row>
      <xdr:rowOff>167640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5579" y="45720"/>
          <a:ext cx="1215866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W73"/>
  <sheetViews>
    <sheetView showGridLines="0" showRowColHeaders="0" tabSelected="1" view="pageLayout" zoomScaleNormal="100" zoomScaleSheetLayoutView="100" workbookViewId="0">
      <selection activeCell="D4" sqref="D4:S4"/>
    </sheetView>
  </sheetViews>
  <sheetFormatPr baseColWidth="10" defaultColWidth="11" defaultRowHeight="13.8"/>
  <cols>
    <col min="1" max="1" width="1.5" style="38" customWidth="1"/>
    <col min="2" max="2" width="6" style="38" customWidth="1"/>
    <col min="3" max="3" width="6.59765625" style="38" customWidth="1"/>
    <col min="4" max="4" width="2.5" style="38" customWidth="1"/>
    <col min="5" max="12" width="6" style="38" customWidth="1"/>
    <col min="13" max="13" width="4" style="38" customWidth="1"/>
    <col min="14" max="14" width="7.69921875" style="46" bestFit="1" customWidth="1"/>
    <col min="15" max="15" width="0.69921875" style="46" customWidth="1"/>
    <col min="16" max="16" width="7.19921875" style="38" customWidth="1"/>
    <col min="17" max="17" width="0.8984375" style="38" customWidth="1"/>
    <col min="18" max="18" width="5" style="37" customWidth="1"/>
    <col min="19" max="19" width="9.8984375" style="37" customWidth="1"/>
    <col min="20" max="20" width="2.19921875" style="37" customWidth="1"/>
    <col min="21" max="16384" width="11" style="38"/>
  </cols>
  <sheetData>
    <row r="1" spans="1:20" s="4" customForma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2"/>
      <c r="O1" s="42"/>
      <c r="P1" s="3"/>
      <c r="Q1" s="3"/>
      <c r="R1" s="3"/>
      <c r="S1" s="3"/>
      <c r="T1" s="3"/>
    </row>
    <row r="2" spans="1:20" s="4" customFormat="1" ht="21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2"/>
      <c r="O2" s="42"/>
      <c r="P2" s="3"/>
      <c r="Q2" s="3"/>
      <c r="R2" s="3"/>
      <c r="S2" s="3"/>
      <c r="T2" s="3"/>
    </row>
    <row r="3" spans="1:20" s="7" customFormat="1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3"/>
      <c r="O3" s="43"/>
      <c r="P3" s="6"/>
      <c r="Q3" s="6"/>
      <c r="R3" s="6"/>
      <c r="S3" s="6"/>
      <c r="T3" s="6"/>
    </row>
    <row r="4" spans="1:20" s="7" customFormat="1" ht="15.75" customHeight="1">
      <c r="A4" s="6" t="s">
        <v>7</v>
      </c>
      <c r="B4" s="6"/>
      <c r="C4" s="6"/>
      <c r="D4" s="53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5"/>
      <c r="T4" s="6"/>
    </row>
    <row r="5" spans="1:20" s="7" customFormat="1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3"/>
      <c r="O5" s="43"/>
      <c r="P5" s="6"/>
      <c r="Q5" s="6"/>
      <c r="R5" s="6"/>
      <c r="S5" s="6"/>
      <c r="T5" s="6"/>
    </row>
    <row r="6" spans="1:20" s="7" customFormat="1" ht="15.75" customHeight="1">
      <c r="A6" s="6" t="s">
        <v>8</v>
      </c>
      <c r="B6" s="6"/>
      <c r="C6" s="6"/>
      <c r="D6" s="56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5"/>
      <c r="T6" s="6"/>
    </row>
    <row r="7" spans="1:20" s="7" customFormat="1" ht="7.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43"/>
      <c r="O7" s="43"/>
      <c r="P7" s="6"/>
      <c r="Q7" s="6"/>
      <c r="R7" s="6"/>
      <c r="S7" s="6"/>
      <c r="T7" s="6"/>
    </row>
    <row r="8" spans="1:20" s="7" customFormat="1" ht="15.75" customHeight="1">
      <c r="A8" s="6" t="s">
        <v>9</v>
      </c>
      <c r="B8" s="6"/>
      <c r="C8" s="6"/>
      <c r="D8" s="58"/>
      <c r="E8" s="59"/>
      <c r="F8" s="60"/>
      <c r="G8" s="6"/>
      <c r="H8" s="6"/>
      <c r="I8" s="6"/>
      <c r="J8" s="6"/>
      <c r="L8" s="8" t="s">
        <v>43</v>
      </c>
      <c r="M8" s="9"/>
      <c r="N8" s="44"/>
      <c r="O8" s="44"/>
      <c r="P8" s="10"/>
      <c r="Q8" s="9"/>
      <c r="R8" s="9"/>
      <c r="S8" s="11" t="s">
        <v>19</v>
      </c>
      <c r="T8" s="6"/>
    </row>
    <row r="9" spans="1:20" s="7" customForma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12"/>
      <c r="M9" s="13"/>
      <c r="N9" s="45"/>
      <c r="O9" s="45"/>
      <c r="P9" s="13"/>
      <c r="Q9" s="13"/>
      <c r="R9" s="13"/>
      <c r="S9" s="14" t="s">
        <v>55</v>
      </c>
      <c r="T9" s="6"/>
    </row>
    <row r="10" spans="1:20" s="7" customFormat="1" ht="7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43"/>
      <c r="O10" s="43"/>
      <c r="P10" s="6"/>
      <c r="Q10" s="6"/>
      <c r="R10" s="6"/>
      <c r="S10" s="6"/>
      <c r="T10" s="6"/>
    </row>
    <row r="11" spans="1:20" s="7" customFormat="1">
      <c r="A11" s="15" t="s">
        <v>33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3"/>
      <c r="O11" s="43"/>
      <c r="P11" s="6"/>
      <c r="Q11" s="6"/>
      <c r="R11" s="6"/>
      <c r="S11" s="6"/>
      <c r="T11" s="6"/>
    </row>
    <row r="12" spans="1:20" s="7" customFormat="1" ht="6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3"/>
      <c r="O12" s="43"/>
      <c r="P12" s="6"/>
      <c r="Q12" s="6"/>
      <c r="R12" s="6"/>
      <c r="S12" s="6"/>
      <c r="T12" s="6"/>
    </row>
    <row r="13" spans="1:20" s="7" customFormat="1" ht="15.75" customHeight="1">
      <c r="A13" s="6"/>
      <c r="B13" s="16" t="s">
        <v>13</v>
      </c>
      <c r="C13" s="6"/>
      <c r="D13" s="6"/>
      <c r="E13" s="6"/>
      <c r="F13" s="6"/>
      <c r="G13" s="6"/>
      <c r="H13" s="6"/>
      <c r="I13" s="6"/>
      <c r="K13" s="43" t="s">
        <v>62</v>
      </c>
      <c r="L13" s="2"/>
      <c r="M13" s="16" t="s">
        <v>64</v>
      </c>
      <c r="O13" s="16"/>
      <c r="T13" s="6"/>
    </row>
    <row r="14" spans="1:20" s="7" customFormat="1" ht="6" customHeight="1">
      <c r="A14" s="6"/>
      <c r="B14" s="6"/>
      <c r="C14" s="6"/>
      <c r="D14" s="6"/>
      <c r="E14" s="6"/>
      <c r="F14" s="6"/>
      <c r="G14" s="6"/>
      <c r="H14" s="6"/>
      <c r="I14" s="6"/>
      <c r="K14" s="43"/>
      <c r="N14" s="18"/>
      <c r="O14" s="19"/>
      <c r="T14" s="6"/>
    </row>
    <row r="15" spans="1:20" s="7" customFormat="1" ht="15.75" customHeight="1">
      <c r="A15" s="6"/>
      <c r="B15" s="16" t="s">
        <v>14</v>
      </c>
      <c r="C15" s="6"/>
      <c r="D15" s="6"/>
      <c r="E15" s="6"/>
      <c r="F15" s="6"/>
      <c r="G15" s="6"/>
      <c r="H15" s="6"/>
      <c r="I15" s="6"/>
      <c r="K15" s="43" t="s">
        <v>62</v>
      </c>
      <c r="L15" s="2"/>
      <c r="M15" s="16" t="s">
        <v>64</v>
      </c>
      <c r="O15" s="16"/>
      <c r="T15" s="6"/>
    </row>
    <row r="16" spans="1:20" s="7" customFormat="1" ht="6" customHeight="1">
      <c r="A16" s="6"/>
      <c r="B16" s="6"/>
      <c r="C16" s="6"/>
      <c r="D16" s="6"/>
      <c r="E16" s="6"/>
      <c r="F16" s="6"/>
      <c r="G16" s="6"/>
      <c r="H16" s="6"/>
      <c r="I16" s="6"/>
      <c r="K16" s="43"/>
      <c r="L16" s="6"/>
      <c r="M16" s="6"/>
      <c r="N16" s="19"/>
      <c r="O16" s="19"/>
      <c r="T16" s="6"/>
    </row>
    <row r="17" spans="1:20" s="7" customFormat="1" ht="15.75" customHeight="1">
      <c r="A17" s="6"/>
      <c r="B17" s="16" t="s">
        <v>15</v>
      </c>
      <c r="C17" s="6"/>
      <c r="D17" s="6"/>
      <c r="E17" s="6"/>
      <c r="F17" s="6"/>
      <c r="G17" s="6"/>
      <c r="H17" s="6"/>
      <c r="I17" s="6"/>
      <c r="K17" s="43" t="s">
        <v>63</v>
      </c>
      <c r="L17" s="6">
        <f>L13-L15</f>
        <v>0</v>
      </c>
      <c r="M17" s="16" t="s">
        <v>64</v>
      </c>
      <c r="O17" s="16"/>
      <c r="T17" s="6"/>
    </row>
    <row r="18" spans="1:20" s="7" customFormat="1" ht="16.2">
      <c r="A18" s="6"/>
      <c r="B18" s="16" t="s">
        <v>32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43"/>
      <c r="O18" s="43"/>
      <c r="P18" s="6"/>
      <c r="Q18" s="6"/>
      <c r="R18" s="6"/>
      <c r="S18" s="6"/>
      <c r="T18" s="6"/>
    </row>
    <row r="19" spans="1:20" s="7" customFormat="1" ht="6" customHeight="1">
      <c r="A19" s="6"/>
      <c r="B19" s="1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3"/>
      <c r="O19" s="43"/>
      <c r="P19" s="6"/>
      <c r="Q19" s="6"/>
      <c r="R19" s="6"/>
      <c r="S19" s="6"/>
      <c r="T19" s="6"/>
    </row>
    <row r="20" spans="1:20" s="7" customFormat="1" ht="20.399999999999999">
      <c r="A20" s="6"/>
      <c r="B20" s="57" t="s">
        <v>18</v>
      </c>
      <c r="C20" s="13">
        <f>L17</f>
        <v>0</v>
      </c>
      <c r="D20" s="13" t="s">
        <v>1</v>
      </c>
      <c r="E20" s="20" t="s">
        <v>12</v>
      </c>
      <c r="F20" s="21">
        <v>1000</v>
      </c>
      <c r="G20" s="13" t="s">
        <v>2</v>
      </c>
      <c r="H20" s="20" t="s">
        <v>12</v>
      </c>
      <c r="I20" s="13">
        <v>9.81</v>
      </c>
      <c r="J20" s="13" t="s">
        <v>1</v>
      </c>
      <c r="K20" s="13"/>
      <c r="L20" s="13" t="s">
        <v>3</v>
      </c>
      <c r="M20" s="6"/>
      <c r="N20" s="51" t="s">
        <v>50</v>
      </c>
      <c r="O20" s="43"/>
      <c r="P20" s="49">
        <f>C20*F20*I20/K21</f>
        <v>0</v>
      </c>
      <c r="Q20" s="23"/>
      <c r="R20" s="50" t="s">
        <v>3</v>
      </c>
      <c r="S20" s="61">
        <f>P20/100</f>
        <v>0</v>
      </c>
      <c r="T20" s="16"/>
    </row>
    <row r="21" spans="1:20" s="7" customFormat="1">
      <c r="A21" s="6"/>
      <c r="B21" s="57"/>
      <c r="C21" s="6"/>
      <c r="D21" s="6"/>
      <c r="E21" s="6"/>
      <c r="F21" s="6"/>
      <c r="G21" s="25" t="s">
        <v>10</v>
      </c>
      <c r="H21" s="25"/>
      <c r="I21" s="25"/>
      <c r="J21" s="25" t="s">
        <v>11</v>
      </c>
      <c r="K21" s="22">
        <v>1000</v>
      </c>
      <c r="L21" s="6" t="s">
        <v>4</v>
      </c>
      <c r="M21" s="6"/>
      <c r="N21" s="51"/>
      <c r="O21" s="43"/>
      <c r="P21" s="49"/>
      <c r="Q21" s="6"/>
      <c r="R21" s="50"/>
      <c r="S21" s="61"/>
      <c r="T21" s="6"/>
    </row>
    <row r="22" spans="1:20" s="7" customFormat="1" ht="6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3"/>
      <c r="O22" s="43"/>
      <c r="P22" s="6"/>
      <c r="Q22" s="6"/>
      <c r="R22" s="6"/>
      <c r="S22" s="6"/>
      <c r="T22" s="6"/>
    </row>
    <row r="23" spans="1:20" s="7" customFormat="1" ht="15.75" customHeight="1">
      <c r="A23" s="6"/>
      <c r="B23" s="16" t="s">
        <v>16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43" t="s">
        <v>36</v>
      </c>
      <c r="O23" s="43"/>
      <c r="P23" s="1"/>
      <c r="Q23" s="17"/>
      <c r="R23" s="6" t="s">
        <v>3</v>
      </c>
      <c r="S23" s="24">
        <f>P23/100</f>
        <v>0</v>
      </c>
      <c r="T23" s="6"/>
    </row>
    <row r="24" spans="1:20" s="7" customFormat="1" ht="15.75" customHeight="1">
      <c r="A24" s="6"/>
      <c r="B24" s="26" t="s">
        <v>17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43"/>
      <c r="O24" s="43"/>
      <c r="P24" s="13"/>
      <c r="Q24" s="13"/>
      <c r="R24" s="13"/>
      <c r="S24" s="13"/>
      <c r="T24" s="6"/>
    </row>
    <row r="25" spans="1:20" s="7" customFormat="1" ht="6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3"/>
      <c r="O25" s="43"/>
      <c r="P25" s="27"/>
      <c r="Q25" s="27"/>
      <c r="R25" s="6"/>
      <c r="S25" s="6"/>
      <c r="T25" s="6"/>
    </row>
    <row r="26" spans="1:20" s="7" customFormat="1" ht="15.75" customHeight="1">
      <c r="A26" s="6"/>
      <c r="B26" s="16" t="s">
        <v>31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3" t="s">
        <v>5</v>
      </c>
      <c r="O26" s="43"/>
      <c r="P26" s="28">
        <f>P20-P23</f>
        <v>0</v>
      </c>
      <c r="Q26" s="29"/>
      <c r="R26" s="6" t="s">
        <v>3</v>
      </c>
      <c r="S26" s="24">
        <f>P26/100</f>
        <v>0</v>
      </c>
      <c r="T26" s="6"/>
    </row>
    <row r="27" spans="1:20" s="7" customFormat="1" ht="6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3"/>
      <c r="O27" s="43"/>
      <c r="P27" s="29"/>
      <c r="Q27" s="29"/>
      <c r="R27" s="6"/>
      <c r="S27" s="30"/>
      <c r="T27" s="6"/>
    </row>
    <row r="28" spans="1:20" s="7" customFormat="1" ht="15.75" customHeight="1">
      <c r="A28" s="6"/>
      <c r="B28" s="16" t="s">
        <v>20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3" t="s">
        <v>37</v>
      </c>
      <c r="O28" s="43"/>
      <c r="P28" s="1"/>
      <c r="Q28" s="17"/>
      <c r="R28" s="6" t="s">
        <v>3</v>
      </c>
      <c r="S28" s="24">
        <f>P28/100</f>
        <v>0</v>
      </c>
      <c r="T28" s="6"/>
    </row>
    <row r="29" spans="1:20" s="7" customFormat="1" ht="6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3"/>
      <c r="O29" s="43"/>
      <c r="R29" s="6"/>
      <c r="S29" s="6"/>
      <c r="T29" s="6"/>
    </row>
    <row r="30" spans="1:20" s="7" customFormat="1" ht="15.75" customHeight="1">
      <c r="A30" s="6"/>
      <c r="B30" s="16" t="s">
        <v>21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3" t="s">
        <v>38</v>
      </c>
      <c r="O30" s="43"/>
      <c r="P30" s="1"/>
      <c r="Q30" s="17"/>
      <c r="R30" s="6" t="s">
        <v>3</v>
      </c>
      <c r="S30" s="24">
        <f>P30/100</f>
        <v>0</v>
      </c>
      <c r="T30" s="6"/>
    </row>
    <row r="31" spans="1:20" s="7" customFormat="1" ht="15.75" customHeight="1">
      <c r="A31" s="6"/>
      <c r="B31" s="26" t="s">
        <v>17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3"/>
      <c r="O31" s="43"/>
      <c r="P31" s="6"/>
      <c r="Q31" s="6"/>
      <c r="R31" s="6"/>
      <c r="S31" s="6"/>
      <c r="T31" s="6"/>
    </row>
    <row r="32" spans="1:20" s="7" customFormat="1" ht="6" customHeight="1">
      <c r="A32" s="6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45"/>
      <c r="O32" s="45"/>
      <c r="P32" s="13"/>
      <c r="Q32" s="13"/>
      <c r="R32" s="13"/>
      <c r="S32" s="13"/>
      <c r="T32" s="27"/>
    </row>
    <row r="33" spans="1:20" s="7" customFormat="1" ht="6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3"/>
      <c r="O33" s="43"/>
      <c r="P33" s="6"/>
      <c r="Q33" s="6"/>
      <c r="R33" s="6"/>
      <c r="S33" s="6"/>
      <c r="T33" s="27"/>
    </row>
    <row r="34" spans="1:20" s="7" customFormat="1" ht="15.75" customHeight="1">
      <c r="A34" s="6"/>
      <c r="B34" s="16" t="s">
        <v>22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3" t="s">
        <v>39</v>
      </c>
      <c r="O34" s="43"/>
      <c r="P34" s="23">
        <f>P26-P28-P30</f>
        <v>0</v>
      </c>
      <c r="Q34" s="23"/>
      <c r="R34" s="6" t="s">
        <v>3</v>
      </c>
      <c r="S34" s="24">
        <f>P34/100</f>
        <v>0</v>
      </c>
      <c r="T34" s="6"/>
    </row>
    <row r="35" spans="1:20" s="7" customFormat="1" ht="15.75" customHeight="1">
      <c r="A35" s="6"/>
      <c r="B35" s="16" t="s">
        <v>23</v>
      </c>
      <c r="C35" s="6"/>
      <c r="D35" s="6"/>
      <c r="F35" s="6"/>
      <c r="G35" s="6"/>
      <c r="H35" s="6"/>
      <c r="I35" s="6"/>
      <c r="J35" s="6"/>
      <c r="K35" s="6"/>
      <c r="L35" s="6"/>
      <c r="M35" s="6"/>
      <c r="N35" s="43"/>
      <c r="O35" s="43"/>
      <c r="P35" s="6"/>
      <c r="Q35" s="6"/>
      <c r="R35" s="6"/>
      <c r="S35" s="6"/>
      <c r="T35" s="6"/>
    </row>
    <row r="36" spans="1:20" s="7" customFormat="1" ht="6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3"/>
      <c r="O36" s="43"/>
      <c r="P36" s="6"/>
      <c r="Q36" s="6"/>
      <c r="R36" s="6"/>
      <c r="S36" s="6"/>
      <c r="T36" s="6"/>
    </row>
    <row r="37" spans="1:20" s="7" customFormat="1">
      <c r="A37" s="6"/>
      <c r="B37" s="15" t="s">
        <v>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3"/>
      <c r="O37" s="43"/>
      <c r="P37" s="6"/>
      <c r="Q37" s="6"/>
      <c r="R37" s="6"/>
      <c r="S37" s="6"/>
      <c r="T37" s="6"/>
    </row>
    <row r="38" spans="1:20" s="7" customFormat="1" ht="30" customHeight="1">
      <c r="A38" s="6"/>
      <c r="B38" s="62" t="str">
        <f>IF(P26&gt;499,"Weil SP ≥ 500 kPa (5 bar), Einbau eines Druckminderers mit einem eingestellten Nachdruck (Ruhedruck vor Entnahmestelle) von 500 kPa (5 bar).","Weil SP &lt; 500 kPa (5 bar), Einbau eines Passstückes für Druckminderer.")</f>
        <v>Weil SP &lt; 500 kPa (5 bar), Einbau eines Passstückes für Druckminderer.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31"/>
      <c r="R38" s="31"/>
      <c r="S38" s="31"/>
      <c r="T38" s="6"/>
    </row>
    <row r="39" spans="1:20" s="7" customFormat="1" ht="30" customHeight="1">
      <c r="A39" s="6"/>
      <c r="B39" s="62" t="str">
        <f>IF(P26&gt;499,"Für eine einwandfreie Funktion des Druckminderers sollte die Druckdifferenz zwischen dem Versorgungsdruck SP und dem eingestellten Nachdruck pRDM min. 50 kPa (0.5 bar) betragen.","")</f>
        <v/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31"/>
      <c r="R39" s="31"/>
      <c r="S39" s="31"/>
      <c r="T39" s="6"/>
    </row>
    <row r="40" spans="1:20" s="7" customForma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3"/>
      <c r="O40" s="43"/>
      <c r="P40" s="6"/>
      <c r="Q40" s="6"/>
      <c r="R40" s="6"/>
      <c r="S40" s="6"/>
      <c r="T40" s="6"/>
    </row>
    <row r="41" spans="1:20" s="7" customFormat="1">
      <c r="A41" s="15" t="s">
        <v>34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3"/>
      <c r="O41" s="43"/>
      <c r="P41" s="6"/>
      <c r="Q41" s="6"/>
      <c r="R41" s="6"/>
      <c r="S41" s="6"/>
      <c r="T41" s="6"/>
    </row>
    <row r="42" spans="1:20" s="7" customFormat="1" ht="6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3"/>
      <c r="O42" s="43"/>
      <c r="R42" s="6"/>
      <c r="S42" s="6"/>
      <c r="T42" s="6"/>
    </row>
    <row r="43" spans="1:20" s="7" customFormat="1" ht="15.75" customHeight="1">
      <c r="A43" s="6"/>
      <c r="B43" s="16" t="str">
        <f>IF(P26&gt;499,"• Maximaler Ruhedruck nach dem Druckminderer","• Betriebsdruck nach dem Wasserzähler")</f>
        <v>• Betriebsdruck nach dem Wasserzähler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3" t="str">
        <f>IF(P26&gt;499,"pRDM","OPwz")</f>
        <v>OPwz</v>
      </c>
      <c r="O43" s="43"/>
      <c r="P43" s="48"/>
      <c r="Q43" s="17"/>
      <c r="R43" s="6" t="s">
        <v>3</v>
      </c>
      <c r="S43" s="24">
        <f>P43/100</f>
        <v>0</v>
      </c>
      <c r="T43" s="6"/>
    </row>
    <row r="44" spans="1:20" s="7" customFormat="1" ht="7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3"/>
      <c r="O44" s="43"/>
      <c r="Q44" s="32"/>
      <c r="R44" s="6"/>
      <c r="S44" s="6"/>
      <c r="T44" s="6"/>
    </row>
    <row r="45" spans="1:20" s="7" customFormat="1" ht="15.75" customHeight="1">
      <c r="A45" s="6"/>
      <c r="B45" s="16" t="s">
        <v>25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3" t="s">
        <v>52</v>
      </c>
      <c r="O45" s="43"/>
      <c r="P45" s="2"/>
      <c r="Q45" s="17"/>
      <c r="R45" s="6" t="s">
        <v>3</v>
      </c>
      <c r="S45" s="24">
        <f>P45/100</f>
        <v>0</v>
      </c>
      <c r="T45" s="6"/>
    </row>
    <row r="46" spans="1:20" s="7" customFormat="1" ht="15.75" customHeight="1">
      <c r="A46" s="6"/>
      <c r="B46" s="26" t="s">
        <v>24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3"/>
      <c r="O46" s="43"/>
      <c r="P46" s="17"/>
      <c r="Q46" s="17"/>
      <c r="R46" s="6"/>
      <c r="S46" s="24"/>
      <c r="T46" s="6"/>
    </row>
    <row r="47" spans="1:20" s="7" customFormat="1" ht="7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3"/>
      <c r="O47" s="43"/>
      <c r="Q47" s="32"/>
      <c r="R47" s="6"/>
      <c r="S47" s="6"/>
      <c r="T47" s="6"/>
    </row>
    <row r="48" spans="1:20" s="7" customFormat="1" ht="15.75" customHeight="1">
      <c r="A48" s="6"/>
      <c r="B48" s="16" t="s">
        <v>35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3" t="s">
        <v>40</v>
      </c>
      <c r="O48" s="43"/>
      <c r="P48" s="2"/>
      <c r="Q48" s="17"/>
      <c r="R48" s="6" t="s">
        <v>3</v>
      </c>
      <c r="S48" s="24">
        <f>P48/100</f>
        <v>0</v>
      </c>
      <c r="T48" s="6"/>
    </row>
    <row r="49" spans="1:21" s="7" customFormat="1" ht="15.75" customHeight="1">
      <c r="A49" s="6"/>
      <c r="B49" s="16" t="s">
        <v>26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3"/>
      <c r="O49" s="43"/>
      <c r="P49" s="6"/>
      <c r="Q49" s="32"/>
      <c r="R49" s="6"/>
      <c r="S49" s="6"/>
      <c r="T49" s="6"/>
    </row>
    <row r="50" spans="1:21" s="7" customFormat="1" ht="6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3"/>
      <c r="O50" s="43"/>
      <c r="P50" s="6"/>
      <c r="Q50" s="32"/>
      <c r="R50" s="6"/>
      <c r="S50" s="6"/>
      <c r="T50" s="6"/>
    </row>
    <row r="51" spans="1:21" s="7" customFormat="1" ht="15.75" customHeight="1">
      <c r="A51" s="6"/>
      <c r="B51" s="16" t="s">
        <v>27</v>
      </c>
      <c r="C51" s="6"/>
      <c r="D51" s="6"/>
      <c r="E51" s="6"/>
      <c r="F51" s="6"/>
      <c r="G51" s="6"/>
      <c r="H51" s="6"/>
      <c r="I51" s="6"/>
      <c r="J51" s="6"/>
      <c r="K51" s="43" t="s">
        <v>41</v>
      </c>
      <c r="L51" s="2"/>
      <c r="M51" s="6" t="s">
        <v>65</v>
      </c>
      <c r="N51" s="17"/>
      <c r="S51" s="6"/>
      <c r="T51" s="6"/>
    </row>
    <row r="52" spans="1:21" s="7" customFormat="1" ht="20.399999999999999">
      <c r="A52" s="6"/>
      <c r="B52" s="16" t="s">
        <v>28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3"/>
      <c r="O52" s="43"/>
      <c r="P52" s="6"/>
      <c r="Q52" s="6"/>
      <c r="R52" s="6"/>
      <c r="S52" s="6"/>
      <c r="T52" s="6"/>
    </row>
    <row r="53" spans="1:21" s="7" customFormat="1" ht="6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3"/>
      <c r="O53" s="43"/>
      <c r="P53" s="6"/>
      <c r="Q53" s="6"/>
      <c r="R53" s="6"/>
      <c r="S53" s="6"/>
      <c r="T53" s="6"/>
    </row>
    <row r="54" spans="1:21" s="7" customFormat="1" ht="20.399999999999999">
      <c r="A54" s="6"/>
      <c r="B54" s="57" t="s">
        <v>29</v>
      </c>
      <c r="C54" s="13">
        <f>L51</f>
        <v>0</v>
      </c>
      <c r="D54" s="13" t="s">
        <v>1</v>
      </c>
      <c r="E54" s="20" t="s">
        <v>12</v>
      </c>
      <c r="F54" s="21">
        <v>1000</v>
      </c>
      <c r="G54" s="13" t="s">
        <v>2</v>
      </c>
      <c r="H54" s="20" t="s">
        <v>12</v>
      </c>
      <c r="I54" s="13">
        <v>9.81</v>
      </c>
      <c r="J54" s="13" t="s">
        <v>1</v>
      </c>
      <c r="K54" s="13"/>
      <c r="L54" s="13" t="s">
        <v>3</v>
      </c>
      <c r="M54" s="6"/>
      <c r="N54" s="51" t="s">
        <v>51</v>
      </c>
      <c r="O54" s="43"/>
      <c r="P54" s="52">
        <f>C54*F54*I54/K55</f>
        <v>0</v>
      </c>
      <c r="Q54" s="23"/>
      <c r="R54" s="50" t="s">
        <v>3</v>
      </c>
      <c r="S54" s="61">
        <f>P54/100</f>
        <v>0</v>
      </c>
      <c r="T54" s="6"/>
    </row>
    <row r="55" spans="1:21" s="7" customFormat="1">
      <c r="A55" s="6"/>
      <c r="B55" s="57"/>
      <c r="C55" s="6"/>
      <c r="D55" s="6"/>
      <c r="E55" s="6"/>
      <c r="F55" s="6"/>
      <c r="G55" s="25" t="s">
        <v>10</v>
      </c>
      <c r="H55" s="25"/>
      <c r="I55" s="25"/>
      <c r="J55" s="25" t="s">
        <v>11</v>
      </c>
      <c r="K55" s="22">
        <v>1000</v>
      </c>
      <c r="L55" s="6" t="s">
        <v>4</v>
      </c>
      <c r="M55" s="6"/>
      <c r="N55" s="51"/>
      <c r="O55" s="43"/>
      <c r="P55" s="52"/>
      <c r="Q55" s="6"/>
      <c r="R55" s="50"/>
      <c r="S55" s="61"/>
      <c r="T55" s="6"/>
    </row>
    <row r="56" spans="1:21" s="7" customFormat="1" ht="6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43"/>
      <c r="O56" s="43"/>
      <c r="R56" s="6"/>
      <c r="S56" s="6"/>
      <c r="T56" s="6"/>
    </row>
    <row r="57" spans="1:21" s="7" customFormat="1" ht="15.75" customHeight="1">
      <c r="A57" s="6"/>
      <c r="B57" s="16" t="s">
        <v>30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43" t="s">
        <v>42</v>
      </c>
      <c r="O57" s="43"/>
      <c r="P57" s="2"/>
      <c r="Q57" s="17"/>
      <c r="R57" s="6" t="s">
        <v>3</v>
      </c>
      <c r="S57" s="24">
        <f>P57/100</f>
        <v>0</v>
      </c>
      <c r="T57" s="6"/>
    </row>
    <row r="58" spans="1:21" s="7" customFormat="1" ht="3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43"/>
      <c r="O58" s="43"/>
      <c r="P58" s="13"/>
      <c r="Q58" s="13"/>
      <c r="R58" s="13"/>
      <c r="S58" s="13"/>
      <c r="T58" s="27"/>
      <c r="U58" s="33"/>
    </row>
    <row r="59" spans="1:21" s="7" customFormat="1" ht="6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43"/>
      <c r="O59" s="43"/>
      <c r="P59" s="6"/>
      <c r="Q59" s="6"/>
      <c r="R59" s="6"/>
      <c r="S59" s="6"/>
      <c r="T59" s="27"/>
      <c r="U59" s="33"/>
    </row>
    <row r="60" spans="1:21" s="7" customFormat="1" ht="15.75" customHeight="1" thickBot="1">
      <c r="A60" s="6"/>
      <c r="B60" s="16" t="s">
        <v>66</v>
      </c>
      <c r="C60" s="6"/>
      <c r="D60" s="6"/>
      <c r="E60" s="6"/>
      <c r="F60" s="6"/>
      <c r="G60" s="6"/>
      <c r="I60" s="6"/>
      <c r="J60" s="6"/>
      <c r="K60" s="6"/>
      <c r="L60" s="6"/>
      <c r="M60" s="6"/>
      <c r="N60" s="47" t="s">
        <v>53</v>
      </c>
      <c r="O60" s="47"/>
      <c r="P60" s="34">
        <f>P43-P45-P48-P54-P57</f>
        <v>0</v>
      </c>
      <c r="Q60" s="34"/>
      <c r="R60" s="35" t="s">
        <v>3</v>
      </c>
      <c r="S60" s="36">
        <f>P60/100</f>
        <v>0</v>
      </c>
      <c r="T60" s="27"/>
      <c r="U60" s="33"/>
    </row>
    <row r="61" spans="1:21" s="7" customFormat="1" ht="17.25" customHeight="1" thickTop="1">
      <c r="A61" s="6"/>
      <c r="B61" s="16" t="s">
        <v>67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43"/>
      <c r="O61" s="43"/>
      <c r="P61" s="6"/>
      <c r="Q61" s="6"/>
      <c r="R61" s="6"/>
      <c r="S61" s="6"/>
      <c r="T61" s="6"/>
    </row>
    <row r="62" spans="1:21" ht="9.75" customHeight="1"/>
    <row r="63" spans="1:21">
      <c r="A63" s="39" t="s">
        <v>54</v>
      </c>
    </row>
    <row r="64" spans="1:21">
      <c r="B64" s="41" t="s">
        <v>44</v>
      </c>
    </row>
    <row r="65" spans="1:23">
      <c r="B65" s="41" t="s">
        <v>45</v>
      </c>
      <c r="K65" s="41" t="s">
        <v>46</v>
      </c>
    </row>
    <row r="66" spans="1:23">
      <c r="B66" s="41" t="s">
        <v>47</v>
      </c>
      <c r="K66" s="41" t="s">
        <v>48</v>
      </c>
      <c r="W66" s="40"/>
    </row>
    <row r="67" spans="1:23">
      <c r="B67" s="41" t="s">
        <v>49</v>
      </c>
      <c r="K67" s="41" t="s">
        <v>69</v>
      </c>
      <c r="W67" s="40"/>
    </row>
    <row r="68" spans="1:23" ht="6" customHeight="1">
      <c r="B68" s="39"/>
    </row>
    <row r="69" spans="1:23">
      <c r="B69" s="39" t="s">
        <v>56</v>
      </c>
    </row>
    <row r="70" spans="1:23">
      <c r="A70" s="39"/>
      <c r="B70" s="39" t="s">
        <v>57</v>
      </c>
      <c r="C70" s="41" t="s">
        <v>68</v>
      </c>
    </row>
    <row r="71" spans="1:23">
      <c r="B71" s="39" t="s">
        <v>58</v>
      </c>
      <c r="C71" s="41" t="s">
        <v>59</v>
      </c>
    </row>
    <row r="72" spans="1:23">
      <c r="B72" s="41" t="s">
        <v>61</v>
      </c>
    </row>
    <row r="73" spans="1:23">
      <c r="B73" s="41" t="s">
        <v>60</v>
      </c>
    </row>
  </sheetData>
  <sheetProtection password="CE2B" sheet="1" selectLockedCells="1"/>
  <mergeCells count="15">
    <mergeCell ref="B20:B21"/>
    <mergeCell ref="D8:F8"/>
    <mergeCell ref="S20:S21"/>
    <mergeCell ref="S54:S55"/>
    <mergeCell ref="B38:P38"/>
    <mergeCell ref="B39:P39"/>
    <mergeCell ref="B54:B55"/>
    <mergeCell ref="N20:N21"/>
    <mergeCell ref="P20:P21"/>
    <mergeCell ref="R20:R21"/>
    <mergeCell ref="N54:N55"/>
    <mergeCell ref="P54:P55"/>
    <mergeCell ref="R54:R55"/>
    <mergeCell ref="D4:S4"/>
    <mergeCell ref="D6:S6"/>
  </mergeCells>
  <phoneticPr fontId="0" type="noConversion"/>
  <pageMargins left="0.59055118110236227" right="0.39370078740157483" top="0.32800000000000001" bottom="0.51181102362204722" header="0" footer="0.31496062992125984"/>
  <pageSetup paperSize="9" scale="82" orientation="portrait" r:id="rId1"/>
  <headerFooter alignWithMargins="0">
    <oddFooter>&amp;L&amp;"Arial,Kursiv"&amp;10Industrielle Betriebe Kloten AG, 8302 Kloten&amp;R&amp;"Arial,Kursiv"&amp;10v1_01.2013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Druckdispositiv</vt:lpstr>
      <vt:lpstr>Druckdispositiv!Druckbereich</vt:lpstr>
    </vt:vector>
  </TitlesOfParts>
  <Company>Geberit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</dc:creator>
  <cp:lastModifiedBy>Jürg Walder</cp:lastModifiedBy>
  <cp:lastPrinted>2015-05-29T13:31:25Z</cp:lastPrinted>
  <dcterms:created xsi:type="dcterms:W3CDTF">2009-01-12T14:14:44Z</dcterms:created>
  <dcterms:modified xsi:type="dcterms:W3CDTF">2015-05-29T13:36:34Z</dcterms:modified>
</cp:coreProperties>
</file>